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4to trimestre\2. LDF\"/>
    </mc:Choice>
  </mc:AlternateContent>
  <bookViews>
    <workbookView xWindow="0" yWindow="0" windowWidth="28800" windowHeight="12435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I22" i="1" l="1"/>
  <c r="I21" i="1"/>
  <c r="I20" i="1"/>
  <c r="I19" i="1"/>
  <c r="H22" i="1"/>
  <c r="H21" i="1"/>
  <c r="H20" i="1"/>
  <c r="H19" i="1"/>
  <c r="G22" i="1"/>
  <c r="G21" i="1"/>
  <c r="G20" i="1"/>
  <c r="G19" i="1"/>
  <c r="D20" i="1"/>
  <c r="E20" i="1" s="1"/>
  <c r="F20" i="1" s="1"/>
  <c r="F22" i="1"/>
  <c r="F19" i="1"/>
  <c r="E22" i="1"/>
  <c r="E21" i="1"/>
  <c r="F21" i="1" s="1"/>
  <c r="E19" i="1"/>
  <c r="E18" i="1" l="1"/>
  <c r="F18" i="1"/>
  <c r="G18" i="1"/>
  <c r="H18" i="1"/>
  <c r="I18" i="1"/>
  <c r="D18" i="1"/>
  <c r="E8" i="1" l="1"/>
  <c r="F8" i="1" l="1"/>
  <c r="G8" i="1" l="1"/>
  <c r="H8" i="1" l="1"/>
  <c r="I8" i="1" l="1"/>
  <c r="E9" i="1"/>
  <c r="F9" i="1" l="1"/>
  <c r="G9" i="1" l="1"/>
  <c r="H9" i="1" l="1"/>
  <c r="I9" i="1" l="1"/>
  <c r="E10" i="1"/>
  <c r="F10" i="1" l="1"/>
  <c r="G10" i="1" s="1"/>
  <c r="H10" i="1" l="1"/>
  <c r="I10" i="1" l="1"/>
  <c r="E11" i="1"/>
  <c r="F11" i="1" l="1"/>
  <c r="G11" i="1" l="1"/>
  <c r="H11" i="1" l="1"/>
  <c r="I11" i="1" l="1"/>
  <c r="D7" i="1"/>
  <c r="E12" i="1"/>
  <c r="E7" i="1" s="1"/>
  <c r="E29" i="1" s="1"/>
  <c r="D29" i="1" l="1"/>
  <c r="F12" i="1"/>
  <c r="F7" i="1" s="1"/>
  <c r="F29" i="1" s="1"/>
  <c r="G12" i="1" l="1"/>
  <c r="H12" i="1" s="1"/>
  <c r="G7" i="1" l="1"/>
  <c r="G29" i="1" s="1"/>
  <c r="I12" i="1"/>
  <c r="I7" i="1" s="1"/>
  <c r="I29" i="1" s="1"/>
  <c r="H7" i="1"/>
  <c r="H29" i="1" s="1"/>
</calcChain>
</file>

<file path=xl/sharedStrings.xml><?xml version="1.0" encoding="utf-8"?>
<sst xmlns="http://schemas.openxmlformats.org/spreadsheetml/2006/main" count="50" uniqueCount="32">
  <si>
    <t>(PESOS)</t>
  </si>
  <si>
    <t>Universidad Politécnica Metropolitana de Hidalgo</t>
  </si>
  <si>
    <t>Concepto (b)</t>
  </si>
  <si>
    <t>(CIFRAS NOMINALES)</t>
  </si>
  <si>
    <t>Año en Cuestión (de proyecto de presupuesto) ( c)</t>
  </si>
  <si>
    <t>2021 (d)</t>
  </si>
  <si>
    <t>2022 (d)</t>
  </si>
  <si>
    <t>Proyecciones de Egresos</t>
  </si>
  <si>
    <t>1.- Gasto no Etiquetado (1=A+B+C+D+E+F+G+H+I)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</si>
  <si>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</si>
  <si>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</si>
  <si>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</si>
  <si>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</si>
  <si>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</si>
  <si>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 xml:space="preserve">F. </t>
  </si>
  <si>
    <t>G.</t>
  </si>
  <si>
    <t xml:space="preserve">H. </t>
  </si>
  <si>
    <t xml:space="preserve">I. 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</si>
  <si>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</si>
  <si>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</si>
  <si>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</si>
  <si>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</si>
  <si>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</si>
  <si>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</si>
  <si>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</si>
  <si>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</si>
  <si>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</si>
  <si>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2.- Gasto Etiquetado (2=A+B+C+D+E+F+G+H+I)</t>
  </si>
  <si>
    <t>3.- Total de Egresos Proyectados (3=1+2)</t>
  </si>
  <si>
    <t>2023 (d)</t>
  </si>
  <si>
    <t>2024 (d)</t>
  </si>
  <si>
    <t>2025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</si>
</sst>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6" applyNumberFormat="0" applyAlignment="0" applyProtection="0"/>
    <xf numFmtId="0" fontId="18" fillId="7" borderId="17" applyNumberFormat="0" applyAlignment="0" applyProtection="0"/>
    <xf numFmtId="0" fontId="19" fillId="7" borderId="16" applyNumberFormat="0" applyAlignment="0" applyProtection="0"/>
    <xf numFmtId="0" fontId="20" fillId="0" borderId="18" applyNumberFormat="0" applyFill="0" applyAlignment="0" applyProtection="0"/>
    <xf numFmtId="0" fontId="21" fillId="8" borderId="19" applyNumberFormat="0" applyAlignment="0" applyProtection="0"/>
    <xf numFmtId="0" fontId="22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0" fontId="7" fillId="0" borderId="21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4" fillId="2" borderId="7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43" fontId="3" fillId="0" borderId="5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4" fontId="2" fillId="0" borderId="5" xfId="5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4" fontId="0" fillId="0" borderId="0" xfId="0" applyNumberFormat="1"/>
  </cellXfs>
  <cellStyles count="83">
    <cellStyle name="20% - Énfasis1" xfId="28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4" builtinId="46" customBuiltin="1"/>
    <cellStyle name="20% - Énfasis6" xfId="48" builtinId="50" customBuiltin="1"/>
    <cellStyle name="40% - Énfasis1" xfId="29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5" builtinId="47" customBuiltin="1"/>
    <cellStyle name="40% - Énfasis6" xfId="49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6" builtinId="48" customBuiltin="1"/>
    <cellStyle name="60% - Énfasis6" xfId="50" builtinId="52" customBuiltin="1"/>
    <cellStyle name="Buena" xfId="15" builtinId="26" customBuiltin="1"/>
    <cellStyle name="Cálculo" xfId="20" builtinId="22" customBuiltin="1"/>
    <cellStyle name="Celda de comprobación" xfId="22" builtinId="23" customBuiltin="1"/>
    <cellStyle name="Celda vinculada" xfId="21" builtinId="24" customBuiltin="1"/>
    <cellStyle name="Encabezado 1" xfId="11" builtinId="16" customBuiltin="1"/>
    <cellStyle name="Encabezado 4" xfId="14" builtinId="19" customBuiltin="1"/>
    <cellStyle name="Énfasis1" xfId="27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3" builtinId="45" customBuiltin="1"/>
    <cellStyle name="Énfasis6" xfId="47" builtinId="49" customBuiltin="1"/>
    <cellStyle name="Entrada" xfId="18" builtinId="20" customBuiltin="1"/>
    <cellStyle name="Incorrecto" xfId="16" builtinId="27" customBuiltin="1"/>
    <cellStyle name="Millares 2" xfId="2"/>
    <cellStyle name="Millares 2 2" xfId="7"/>
    <cellStyle name="Millares 2 3" xfId="79"/>
    <cellStyle name="Millares 2 4" xfId="55"/>
    <cellStyle name="Millares 3" xfId="6"/>
    <cellStyle name="Millares 3 2" xfId="82"/>
    <cellStyle name="Millares 3 3" xfId="64"/>
    <cellStyle name="Millares 4" xfId="67"/>
    <cellStyle name="Millares 5" xfId="68"/>
    <cellStyle name="Millares 6" xfId="69"/>
    <cellStyle name="Millares 7" xfId="53"/>
    <cellStyle name="Millares 8" xfId="51"/>
    <cellStyle name="Moneda 10 2" xfId="72"/>
    <cellStyle name="Moneda 11" xfId="62"/>
    <cellStyle name="Moneda 15" xfId="71"/>
    <cellStyle name="Moneda 17 2" xfId="73"/>
    <cellStyle name="Moneda 2" xfId="3"/>
    <cellStyle name="Moneda 2 2" xfId="5"/>
    <cellStyle name="Moneda 2 2 2" xfId="59"/>
    <cellStyle name="Moneda 2 3" xfId="57"/>
    <cellStyle name="Moneda 24 2" xfId="75"/>
    <cellStyle name="Moneda 3" xfId="4"/>
    <cellStyle name="Moneda 3 2" xfId="56"/>
    <cellStyle name="Moneda 4" xfId="65"/>
    <cellStyle name="Moneda 40 2" xfId="76"/>
    <cellStyle name="Moneda 5" xfId="66"/>
    <cellStyle name="Moneda 6" xfId="52"/>
    <cellStyle name="Neutral" xfId="17" builtinId="28" customBuiltin="1"/>
    <cellStyle name="Normal" xfId="0" builtinId="0"/>
    <cellStyle name="Normal 2" xfId="1"/>
    <cellStyle name="Normal 2 2" xfId="8"/>
    <cellStyle name="Normal 2 2 2" xfId="61"/>
    <cellStyle name="Normal 3" xfId="58"/>
    <cellStyle name="Normal 3 2" xfId="81"/>
    <cellStyle name="Normal 4" xfId="60"/>
    <cellStyle name="Normal 41" xfId="77"/>
    <cellStyle name="Normal 43" xfId="78"/>
    <cellStyle name="Normal 5" xfId="63"/>
    <cellStyle name="Normal 6" xfId="54"/>
    <cellStyle name="Normal 7" xfId="70"/>
    <cellStyle name="Normal 7 2" xfId="74"/>
    <cellStyle name="Normal 9" xfId="9"/>
    <cellStyle name="Notas" xfId="24" builtinId="10" customBuiltin="1"/>
    <cellStyle name="Porcentaje 2" xfId="80"/>
    <cellStyle name="Salida" xfId="19" builtinId="21" customBuiltin="1"/>
    <cellStyle name="Texto de advertencia" xfId="23" builtinId="11" customBuiltin="1"/>
    <cellStyle name="Texto explicativo" xfId="25" builtinId="53" customBuiltin="1"/>
    <cellStyle name="Título" xfId="10" builtinId="15" customBuiltin="1"/>
    <cellStyle name="Título 2" xfId="12" builtinId="17" customBuiltin="1"/>
    <cellStyle name="Título 3" xfId="13" builtinId="18" customBuiltin="1"/>
    <cellStyle name="Total" xfId="2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J32" sqref="J32"/>
    </sheetView>
  </sheetViews>
  <sheetFormatPr baseColWidth="10" defaultRowHeight="15" x14ac:dyDescent="0.25"/>
  <cols>
    <col min="1" max="1" width="4.28515625" style="1" customWidth="1"/>
    <col min="2" max="2" width="4.28515625" style="4" customWidth="1"/>
    <col min="3" max="3" width="82.85546875" customWidth="1"/>
    <col min="4" max="4" width="21.28515625" customWidth="1"/>
    <col min="5" max="7" width="21.28515625" style="3" customWidth="1"/>
    <col min="8" max="9" width="21.28515625" customWidth="1"/>
  </cols>
  <sheetData>
    <row r="1" spans="1:9" x14ac:dyDescent="0.25">
      <c r="A1" s="27" t="s">
        <v>1</v>
      </c>
      <c r="B1" s="28"/>
      <c r="C1" s="28"/>
      <c r="D1" s="28"/>
      <c r="E1" s="28"/>
      <c r="F1" s="28"/>
      <c r="G1" s="28"/>
      <c r="H1" s="28"/>
      <c r="I1" s="29"/>
    </row>
    <row r="2" spans="1:9" x14ac:dyDescent="0.25">
      <c r="A2" s="30" t="s">
        <v>7</v>
      </c>
      <c r="B2" s="31"/>
      <c r="C2" s="31"/>
      <c r="D2" s="31"/>
      <c r="E2" s="31"/>
      <c r="F2" s="31"/>
      <c r="G2" s="31"/>
      <c r="H2" s="31"/>
      <c r="I2" s="32"/>
    </row>
    <row r="3" spans="1:9" x14ac:dyDescent="0.25">
      <c r="A3" s="30" t="s">
        <v>0</v>
      </c>
      <c r="B3" s="31"/>
      <c r="C3" s="31"/>
      <c r="D3" s="31"/>
      <c r="E3" s="31"/>
      <c r="F3" s="31"/>
      <c r="G3" s="31"/>
      <c r="H3" s="31"/>
      <c r="I3" s="32"/>
    </row>
    <row r="4" spans="1:9" ht="15.75" thickBot="1" x14ac:dyDescent="0.3">
      <c r="A4" s="33" t="s">
        <v>3</v>
      </c>
      <c r="B4" s="34"/>
      <c r="C4" s="34"/>
      <c r="D4" s="34"/>
      <c r="E4" s="34"/>
      <c r="F4" s="34"/>
      <c r="G4" s="34"/>
      <c r="H4" s="34"/>
      <c r="I4" s="35"/>
    </row>
    <row r="5" spans="1:9" s="4" customFormat="1" x14ac:dyDescent="0.25">
      <c r="A5" s="38" t="s">
        <v>2</v>
      </c>
      <c r="B5" s="39"/>
      <c r="C5" s="40"/>
      <c r="D5" s="18">
        <v>2020</v>
      </c>
      <c r="E5" s="36" t="s">
        <v>5</v>
      </c>
      <c r="F5" s="36" t="s">
        <v>6</v>
      </c>
      <c r="G5" s="36" t="s">
        <v>29</v>
      </c>
      <c r="H5" s="36" t="s">
        <v>30</v>
      </c>
      <c r="I5" s="36" t="s">
        <v>31</v>
      </c>
    </row>
    <row r="6" spans="1:9" ht="41.25" customHeight="1" thickBot="1" x14ac:dyDescent="0.3">
      <c r="A6" s="41"/>
      <c r="B6" s="42"/>
      <c r="C6" s="43"/>
      <c r="D6" s="2" t="s">
        <v>4</v>
      </c>
      <c r="E6" s="37"/>
      <c r="F6" s="37"/>
      <c r="G6" s="37"/>
      <c r="H6" s="37"/>
      <c r="I6" s="37"/>
    </row>
    <row r="7" spans="1:9" x14ac:dyDescent="0.25">
      <c r="A7" s="22" t="s">
        <v>8</v>
      </c>
      <c r="B7" s="23"/>
      <c r="C7" s="44"/>
      <c r="D7" s="19">
        <f t="shared" ref="D7:I7" si="0">+SUM(D8:D16)</f>
        <v>49755287.699999988</v>
      </c>
      <c r="E7" s="19">
        <f t="shared" si="0"/>
        <v>51247946.331</v>
      </c>
      <c r="F7" s="19">
        <f t="shared" si="0"/>
        <v>52785384.720930003</v>
      </c>
      <c r="G7" s="19">
        <f t="shared" si="0"/>
        <v>54368946.262557909</v>
      </c>
      <c r="H7" s="19">
        <f t="shared" si="0"/>
        <v>56000014.65043465</v>
      </c>
      <c r="I7" s="19">
        <f t="shared" si="0"/>
        <v>57680015.089947686</v>
      </c>
    </row>
    <row r="8" spans="1:9" x14ac:dyDescent="0.25">
      <c r="A8" s="8"/>
      <c r="B8" s="20" t="s">
        <v>9</v>
      </c>
      <c r="C8" s="21" t="s">
        <v>18</v>
      </c>
      <c r="D8" s="16">
        <f>23369511.99+1375000</f>
        <v>24744511.989999998</v>
      </c>
      <c r="E8" s="16">
        <f t="shared" ref="E8:I12" si="1">+D8*1.03</f>
        <v>25486847.3497</v>
      </c>
      <c r="F8" s="16">
        <f t="shared" si="1"/>
        <v>26251452.770191003</v>
      </c>
      <c r="G8" s="16">
        <f t="shared" si="1"/>
        <v>27038996.353296734</v>
      </c>
      <c r="H8" s="16">
        <f t="shared" si="1"/>
        <v>27850166.243895639</v>
      </c>
      <c r="I8" s="16">
        <f t="shared" si="1"/>
        <v>28685671.231212508</v>
      </c>
    </row>
    <row r="9" spans="1:9" x14ac:dyDescent="0.25">
      <c r="A9" s="8"/>
      <c r="B9" s="20" t="s">
        <v>10</v>
      </c>
      <c r="C9" s="21" t="s">
        <v>19</v>
      </c>
      <c r="D9" s="16">
        <f>3205460.38+2387503.46</f>
        <v>5592963.8399999999</v>
      </c>
      <c r="E9" s="16">
        <f t="shared" si="1"/>
        <v>5760752.7551999995</v>
      </c>
      <c r="F9" s="16">
        <f t="shared" si="1"/>
        <v>5933575.3378559994</v>
      </c>
      <c r="G9" s="16">
        <f t="shared" si="1"/>
        <v>6111582.5979916798</v>
      </c>
      <c r="H9" s="16">
        <f t="shared" si="1"/>
        <v>6294930.0759314308</v>
      </c>
      <c r="I9" s="16">
        <f t="shared" si="1"/>
        <v>6483777.9782093735</v>
      </c>
    </row>
    <row r="10" spans="1:9" x14ac:dyDescent="0.25">
      <c r="A10" s="8"/>
      <c r="B10" s="20" t="s">
        <v>11</v>
      </c>
      <c r="C10" s="21" t="s">
        <v>20</v>
      </c>
      <c r="D10" s="16">
        <f>1564348.45+10289684.71</f>
        <v>11854033.16</v>
      </c>
      <c r="E10" s="16">
        <f t="shared" si="1"/>
        <v>12209654.1548</v>
      </c>
      <c r="F10" s="16">
        <f t="shared" si="1"/>
        <v>12575943.779444</v>
      </c>
      <c r="G10" s="16">
        <f t="shared" si="1"/>
        <v>12953222.09282732</v>
      </c>
      <c r="H10" s="16">
        <f t="shared" si="1"/>
        <v>13341818.755612141</v>
      </c>
      <c r="I10" s="16">
        <f t="shared" si="1"/>
        <v>13742073.318280505</v>
      </c>
    </row>
    <row r="11" spans="1:9" x14ac:dyDescent="0.25">
      <c r="A11" s="8"/>
      <c r="B11" s="20" t="s">
        <v>12</v>
      </c>
      <c r="C11" s="21" t="s">
        <v>21</v>
      </c>
      <c r="D11" s="16">
        <f>31118.11+1603580.26</f>
        <v>1634698.37</v>
      </c>
      <c r="E11" s="16">
        <f t="shared" si="1"/>
        <v>1683739.3211000001</v>
      </c>
      <c r="F11" s="16">
        <f t="shared" si="1"/>
        <v>1734251.500733</v>
      </c>
      <c r="G11" s="16">
        <f t="shared" si="1"/>
        <v>1786279.0457549901</v>
      </c>
      <c r="H11" s="16">
        <f t="shared" si="1"/>
        <v>1839867.4171276398</v>
      </c>
      <c r="I11" s="16">
        <f t="shared" si="1"/>
        <v>1895063.4396414689</v>
      </c>
    </row>
    <row r="12" spans="1:9" x14ac:dyDescent="0.25">
      <c r="A12" s="8"/>
      <c r="B12" s="20" t="s">
        <v>13</v>
      </c>
      <c r="C12" s="21" t="s">
        <v>22</v>
      </c>
      <c r="D12" s="6">
        <f>2197659.77+3731420.57</f>
        <v>5929080.3399999999</v>
      </c>
      <c r="E12" s="16">
        <f t="shared" si="1"/>
        <v>6106952.7501999997</v>
      </c>
      <c r="F12" s="16">
        <f t="shared" si="1"/>
        <v>6290161.3327059997</v>
      </c>
      <c r="G12" s="16">
        <f t="shared" si="1"/>
        <v>6478866.1726871803</v>
      </c>
      <c r="H12" s="16">
        <f t="shared" si="1"/>
        <v>6673232.1578677958</v>
      </c>
      <c r="I12" s="16">
        <f t="shared" si="1"/>
        <v>6873429.12260383</v>
      </c>
    </row>
    <row r="13" spans="1:9" x14ac:dyDescent="0.25">
      <c r="A13" s="8"/>
      <c r="B13" s="20" t="s">
        <v>14</v>
      </c>
      <c r="C13" s="21" t="s">
        <v>23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</row>
    <row r="14" spans="1:9" x14ac:dyDescent="0.25">
      <c r="A14" s="8"/>
      <c r="B14" s="20" t="s">
        <v>15</v>
      </c>
      <c r="C14" s="21" t="s">
        <v>24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</row>
    <row r="15" spans="1:9" x14ac:dyDescent="0.25">
      <c r="A15" s="8"/>
      <c r="B15" s="20" t="s">
        <v>16</v>
      </c>
      <c r="C15" s="21" t="s">
        <v>25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</row>
    <row r="16" spans="1:9" x14ac:dyDescent="0.25">
      <c r="A16" s="8"/>
      <c r="B16" s="20" t="s">
        <v>17</v>
      </c>
      <c r="C16" s="21" t="s">
        <v>26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</row>
    <row r="17" spans="1:9" x14ac:dyDescent="0.25">
      <c r="A17" s="8"/>
      <c r="B17" s="11"/>
      <c r="C17" s="10"/>
      <c r="D17" s="5"/>
      <c r="E17" s="5"/>
      <c r="F17" s="6">
        <v>0</v>
      </c>
      <c r="G17" s="5"/>
      <c r="H17" s="5"/>
      <c r="I17" s="9">
        <v>0</v>
      </c>
    </row>
    <row r="18" spans="1:9" x14ac:dyDescent="0.25">
      <c r="A18" s="22" t="s">
        <v>27</v>
      </c>
      <c r="B18" s="23"/>
      <c r="C18" s="24"/>
      <c r="D18" s="19">
        <f>+SUM(D19:D27)</f>
        <v>30368098.699999999</v>
      </c>
      <c r="E18" s="19">
        <f t="shared" ref="E18:I18" si="2">+SUM(E19:E27)</f>
        <v>31279141.660999998</v>
      </c>
      <c r="F18" s="19">
        <f t="shared" si="2"/>
        <v>32217515.910830002</v>
      </c>
      <c r="G18" s="19">
        <f t="shared" si="2"/>
        <v>33184041.388154902</v>
      </c>
      <c r="H18" s="19">
        <f t="shared" si="2"/>
        <v>34179562.629799552</v>
      </c>
      <c r="I18" s="19">
        <f t="shared" si="2"/>
        <v>35204949.508693539</v>
      </c>
    </row>
    <row r="19" spans="1:9" s="4" customFormat="1" x14ac:dyDescent="0.25">
      <c r="A19" s="17"/>
      <c r="B19" s="20" t="s">
        <v>9</v>
      </c>
      <c r="C19" s="21" t="s">
        <v>18</v>
      </c>
      <c r="D19" s="16">
        <v>23369511.989999998</v>
      </c>
      <c r="E19" s="16">
        <f t="shared" ref="E19:I22" si="3">+D19*1.03</f>
        <v>24070597.3497</v>
      </c>
      <c r="F19" s="16">
        <f t="shared" si="3"/>
        <v>24792715.270191003</v>
      </c>
      <c r="G19" s="16">
        <f t="shared" si="3"/>
        <v>25536496.728296734</v>
      </c>
      <c r="H19" s="16">
        <f t="shared" si="3"/>
        <v>26302591.630145635</v>
      </c>
      <c r="I19" s="16">
        <f t="shared" si="3"/>
        <v>27091669.379050005</v>
      </c>
    </row>
    <row r="20" spans="1:9" s="4" customFormat="1" x14ac:dyDescent="0.25">
      <c r="A20" s="17"/>
      <c r="B20" s="20" t="s">
        <v>10</v>
      </c>
      <c r="C20" s="21" t="s">
        <v>19</v>
      </c>
      <c r="D20" s="16">
        <f>3318126.75+746038</f>
        <v>4064164.75</v>
      </c>
      <c r="E20" s="16">
        <f t="shared" si="3"/>
        <v>4186089.6924999999</v>
      </c>
      <c r="F20" s="16">
        <f t="shared" si="3"/>
        <v>4311672.3832750004</v>
      </c>
      <c r="G20" s="16">
        <f t="shared" si="3"/>
        <v>4441022.5547732506</v>
      </c>
      <c r="H20" s="16">
        <f t="shared" si="3"/>
        <v>4574253.231416448</v>
      </c>
      <c r="I20" s="16">
        <f t="shared" si="3"/>
        <v>4711480.8283589417</v>
      </c>
    </row>
    <row r="21" spans="1:9" s="4" customFormat="1" x14ac:dyDescent="0.25">
      <c r="A21" s="17"/>
      <c r="B21" s="20" t="s">
        <v>11</v>
      </c>
      <c r="C21" s="21" t="s">
        <v>20</v>
      </c>
      <c r="D21" s="16">
        <v>2903303.86</v>
      </c>
      <c r="E21" s="16">
        <f t="shared" si="3"/>
        <v>2990402.9758000001</v>
      </c>
      <c r="F21" s="16">
        <f t="shared" si="3"/>
        <v>3080115.065074</v>
      </c>
      <c r="G21" s="16">
        <f t="shared" si="3"/>
        <v>3172518.51702622</v>
      </c>
      <c r="H21" s="16">
        <f t="shared" si="3"/>
        <v>3267694.0725370068</v>
      </c>
      <c r="I21" s="16">
        <f t="shared" si="3"/>
        <v>3365724.8947131173</v>
      </c>
    </row>
    <row r="22" spans="1:9" x14ac:dyDescent="0.25">
      <c r="A22" s="8"/>
      <c r="B22" s="20" t="s">
        <v>12</v>
      </c>
      <c r="C22" s="21" t="s">
        <v>21</v>
      </c>
      <c r="D22" s="16">
        <v>31118.1</v>
      </c>
      <c r="E22" s="16">
        <f t="shared" si="3"/>
        <v>32051.643</v>
      </c>
      <c r="F22" s="16">
        <f t="shared" si="3"/>
        <v>33013.192289999999</v>
      </c>
      <c r="G22" s="16">
        <f t="shared" si="3"/>
        <v>34003.588058699999</v>
      </c>
      <c r="H22" s="16">
        <f t="shared" si="3"/>
        <v>35023.695700461001</v>
      </c>
      <c r="I22" s="16">
        <f t="shared" si="3"/>
        <v>36074.406571474836</v>
      </c>
    </row>
    <row r="23" spans="1:9" x14ac:dyDescent="0.25">
      <c r="A23" s="8"/>
      <c r="B23" s="20" t="s">
        <v>13</v>
      </c>
      <c r="C23" s="21" t="s">
        <v>22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</row>
    <row r="24" spans="1:9" x14ac:dyDescent="0.25">
      <c r="A24" s="8"/>
      <c r="B24" s="20" t="s">
        <v>14</v>
      </c>
      <c r="C24" s="21" t="s">
        <v>23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</row>
    <row r="25" spans="1:9" x14ac:dyDescent="0.25">
      <c r="A25" s="8"/>
      <c r="B25" s="20" t="s">
        <v>15</v>
      </c>
      <c r="C25" s="21" t="s">
        <v>24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</row>
    <row r="26" spans="1:9" x14ac:dyDescent="0.25">
      <c r="A26" s="8"/>
      <c r="B26" s="20" t="s">
        <v>16</v>
      </c>
      <c r="C26" s="21" t="s">
        <v>25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</row>
    <row r="27" spans="1:9" x14ac:dyDescent="0.25">
      <c r="A27" s="8"/>
      <c r="B27" s="20" t="s">
        <v>17</v>
      </c>
      <c r="C27" s="21" t="s">
        <v>26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</row>
    <row r="28" spans="1:9" s="4" customFormat="1" x14ac:dyDescent="0.25">
      <c r="A28" s="8"/>
      <c r="B28" s="20"/>
      <c r="C28" s="21"/>
      <c r="D28" s="5"/>
      <c r="E28" s="5"/>
      <c r="F28" s="6"/>
      <c r="G28" s="5"/>
      <c r="H28" s="5"/>
      <c r="I28" s="7"/>
    </row>
    <row r="29" spans="1:9" x14ac:dyDescent="0.25">
      <c r="A29" s="22" t="s">
        <v>28</v>
      </c>
      <c r="B29" s="23"/>
      <c r="C29" s="24"/>
      <c r="D29" s="14">
        <f>+D18+D7</f>
        <v>80123386.399999991</v>
      </c>
      <c r="E29" s="14">
        <f t="shared" ref="E29:H29" si="4">+E18+E7</f>
        <v>82527087.991999999</v>
      </c>
      <c r="F29" s="14">
        <f t="shared" si="4"/>
        <v>85002900.631760001</v>
      </c>
      <c r="G29" s="14">
        <f t="shared" si="4"/>
        <v>87552987.650712818</v>
      </c>
      <c r="H29" s="14">
        <f t="shared" si="4"/>
        <v>90179577.280234203</v>
      </c>
      <c r="I29" s="14">
        <f>+I18+I7</f>
        <v>92884964.598641217</v>
      </c>
    </row>
    <row r="30" spans="1:9" ht="15.75" thickBot="1" x14ac:dyDescent="0.3">
      <c r="A30" s="12"/>
      <c r="B30" s="25"/>
      <c r="C30" s="26"/>
      <c r="D30" s="13"/>
      <c r="E30" s="13"/>
      <c r="F30" s="13"/>
      <c r="G30" s="13"/>
      <c r="H30" s="13"/>
      <c r="I30" s="15"/>
    </row>
    <row r="32" spans="1:9" x14ac:dyDescent="0.25">
      <c r="D32" s="45"/>
    </row>
  </sheetData>
  <mergeCells count="14">
    <mergeCell ref="A18:C18"/>
    <mergeCell ref="B30:C30"/>
    <mergeCell ref="A29:C29"/>
    <mergeCell ref="A1:I1"/>
    <mergeCell ref="A2:I2"/>
    <mergeCell ref="A3:I3"/>
    <mergeCell ref="A4:I4"/>
    <mergeCell ref="I5:I6"/>
    <mergeCell ref="A5:C6"/>
    <mergeCell ref="E5:E6"/>
    <mergeCell ref="F5:F6"/>
    <mergeCell ref="G5:G6"/>
    <mergeCell ref="H5:H6"/>
    <mergeCell ref="A7:C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2020-01-20T23:10:04Z</dcterms:modified>
</cp:coreProperties>
</file>